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CER\Documents\Dragos\Calendar si Anexa 2\"/>
    </mc:Choice>
  </mc:AlternateContent>
  <xr:revisionPtr revIDLastSave="0" documentId="8_{25A8B3D8-95BA-4C89-8195-202E2AC66AA0}" xr6:coauthVersionLast="47" xr6:coauthVersionMax="47" xr10:uidLastSave="{00000000-0000-0000-0000-000000000000}"/>
  <bookViews>
    <workbookView xWindow="-108" yWindow="-108" windowWidth="23256" windowHeight="12576" activeTab="1" xr2:uid="{00000000-000D-0000-FFFF-FFFF00000000}"/>
  </bookViews>
  <sheets>
    <sheet name="FEADR" sheetId="1" r:id="rId1"/>
    <sheet name="EURI" sheetId="2" r:id="rId2"/>
  </sheets>
  <definedNames>
    <definedName name="_xlnm.Print_Titles" localSheetId="0">FEADR!$6:$7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11" i="1" l="1"/>
  <c r="BG11" i="1"/>
  <c r="BG13" i="1"/>
  <c r="BH8" i="1"/>
  <c r="T9" i="2" l="1"/>
  <c r="S9" i="2"/>
  <c r="R9" i="2"/>
  <c r="Q9" i="2"/>
  <c r="E8" i="2" s="1"/>
  <c r="BH10" i="1" l="1"/>
  <c r="BH13" i="1" s="1"/>
  <c r="BF13" i="1" l="1"/>
  <c r="BE13" i="1" l="1"/>
</calcChain>
</file>

<file path=xl/sharedStrings.xml><?xml version="1.0" encoding="utf-8"?>
<sst xmlns="http://schemas.openxmlformats.org/spreadsheetml/2006/main" count="172" uniqueCount="61">
  <si>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</si>
  <si>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</si>
  <si>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</si>
  <si>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</si>
  <si>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</si>
  <si>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</si>
  <si>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</si>
  <si>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</si>
  <si>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</si>
  <si>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</si>
  <si>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</si>
  <si>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</si>
  <si>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</si>
  <si>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</si>
  <si>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</si>
  <si>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</si>
  <si>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</si>
  <si>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</si>
  <si>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</si>
  <si>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</si>
  <si>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</si>
  <si>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</si>
  <si>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</si>
  <si>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</si>
  <si>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</si>
  <si>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</si>
  <si>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</si>
  <si>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</si>
  <si>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</si>
  <si>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</si>
  <si>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</si>
  <si>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</si>
  <si>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</si>
  <si>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</si>
  <si>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</si>
  <si>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</si>
  <si>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</si>
  <si>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</si>
  <si>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</si>
  <si>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</si>
  <si>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</si>
  <si>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</si>
  <si>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</si>
  <si>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</si>
  <si>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rFont val="Calibri"/>
        <family val="2"/>
        <scheme val="minor"/>
      </rPr>
      <t>In urma realocarilor financiare aprobate prin Nota MADR nr.235778/30.12.2020, aceasta masura ramane cu o alocare de 98.494 euro, atat cat este si valoarea proiectului contractat. Masura s-a inchis.</t>
    </r>
  </si>
  <si>
    <t>Suma ce  va fi Lansată (2022)</t>
  </si>
  <si>
    <t>100.000,00</t>
  </si>
  <si>
    <t>Suma ce  va fi Lansată (2023)</t>
  </si>
  <si>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rFont val="Calibri"/>
        <family val="2"/>
        <scheme val="minor"/>
      </rPr>
      <t>In urma realocarilor financiare aprobate prin Nota MADR nr.235778/30.12.2020, aceasta masura ramane cu o alocare de 277.888 euro, atat cat este si valoarea proiectelor contractate. Masura s-a inchis.</t>
    </r>
    <r>
      <rPr>
        <sz val="11"/>
        <rFont val="Calibri"/>
        <family val="2"/>
        <scheme val="minor"/>
      </rPr>
      <t xml:space="preserve">                                                                                                                                                                                   2. Conform alocarii financiare aprobate prin Nota MADR nr. 201553/23.08.2022, aceasta masura are o alocare financiara de 365.164,65 euro, urmand a fi deschisa o noua sesiune in Ianuarie 2023 pentru suma de 87.276,65 euro (87.276,65 euro alocare fonduri EURI Tranzitie)</t>
    </r>
  </si>
  <si>
    <t>Alocarea Financiară a SDL 
19.2 EURI</t>
  </si>
  <si>
    <t>Total Sumă Lansată  pe Măsuri
EURI</t>
  </si>
  <si>
    <t>Nr. proiecte selectate la nivelul GAL 
EURI</t>
  </si>
  <si>
    <t>Valoarea nerambursabila a proiectelor selectate
EURI</t>
  </si>
  <si>
    <t>Nr. Crt</t>
  </si>
  <si>
    <t>Calendar lansări apeluri de selecție 2023</t>
  </si>
  <si>
    <r>
      <t>1. Sesiune inchisa pe</t>
    </r>
    <r>
      <rPr>
        <b/>
        <sz val="11"/>
        <rFont val="Calibri"/>
        <family val="2"/>
        <scheme val="minor"/>
      </rPr>
      <t xml:space="preserve"> 27.04.2018, </t>
    </r>
    <r>
      <rPr>
        <b/>
        <u/>
        <sz val="11"/>
        <rFont val="Calibri"/>
        <family val="2"/>
        <scheme val="minor"/>
      </rPr>
      <t>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u/>
        <sz val="11"/>
        <rFont val="Calibri"/>
        <family val="2"/>
        <scheme val="minor"/>
      </rPr>
      <t>Raportului de Selectie 89/13.03.2019</t>
    </r>
    <r>
      <rPr>
        <u/>
        <sz val="11"/>
        <rFont val="Calibri"/>
        <family val="2"/>
        <scheme val="minor"/>
      </rPr>
      <t xml:space="preserve"> </t>
    </r>
    <r>
      <rPr>
        <b/>
        <u/>
        <sz val="11"/>
        <rFont val="Calibri"/>
        <family val="2"/>
        <scheme val="minor"/>
      </rPr>
      <t>au fost selectate pentru finantare 7 proiecte in valoare de 315.000 euro</t>
    </r>
    <r>
      <rPr>
        <b/>
        <sz val="11"/>
        <rFont val="Calibri"/>
        <family val="2"/>
        <scheme val="minor"/>
      </rPr>
      <t>.</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rFont val="Calibri"/>
        <family val="2"/>
        <scheme val="minor"/>
      </rPr>
      <t xml:space="preserve">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                                                                        </t>
    </r>
    <r>
      <rPr>
        <sz val="11"/>
        <rFont val="Calibri"/>
        <family val="2"/>
        <scheme val="minor"/>
      </rPr>
      <t xml:space="preserve">                                                                                                       Conform </t>
    </r>
    <r>
      <rPr>
        <b/>
        <u/>
        <sz val="11"/>
        <rFont val="Calibri"/>
        <family val="2"/>
        <scheme val="minor"/>
      </rPr>
      <t>Raportului de selectie 225/18.06.2021 au fost slectate 5 proiecte in valoare de 225.000 euro</t>
    </r>
    <r>
      <rPr>
        <b/>
        <sz val="11"/>
        <rFont val="Calibri"/>
        <family val="2"/>
        <scheme val="minor"/>
      </rPr>
      <t xml:space="preserve"> si a fost trecut in lista de rezerva 1 proiect in valoare de 45.000 euro. </t>
    </r>
    <r>
      <rPr>
        <sz val="11"/>
        <rFont val="Calibri"/>
        <family val="2"/>
        <scheme val="minor"/>
      </rPr>
      <t xml:space="preserve">                                                                                                          3. Conform alocarii financiare aprobate prin Nota MADR nr. 201553/23.08.2022, aceasta masura are o alocare financiara de 720.000 euro, urmand a fi deschisa o noua sesiune in Noiembrie 2022 pentru suma de 90.000 euro (86.421,90 euro alocare fonduri FEADR Tranzitie + 3.578,10 euro valoare ramasa)                                                                                  
4. Conform </t>
    </r>
    <r>
      <rPr>
        <b/>
        <u/>
        <sz val="11"/>
        <rFont val="Calibri"/>
        <family val="2"/>
        <scheme val="minor"/>
      </rPr>
      <t>Raportului de selectie 69 / 13.02.2023 au fost slectate 2 proiecte in valoare de 90.000 euro</t>
    </r>
    <r>
      <rPr>
        <sz val="11"/>
        <rFont val="Calibri"/>
        <family val="2"/>
        <scheme val="minor"/>
      </rPr>
      <t xml:space="preserve">. </t>
    </r>
  </si>
  <si>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
In urma realocarilor financiare aprobate prin Nota MADR nr.235778/30.12.2020, aceasta masura ramane cu o alocare de 374.143 euro, atat cat este si valoarea proiectelor contractate. Masura s-a inchis.</t>
    </r>
    <r>
      <rPr>
        <sz val="11"/>
        <rFont val="Calibri"/>
        <family val="2"/>
        <scheme val="minor"/>
      </rPr>
      <t xml:space="preserve">                                                                                                                                                                                    6. Conform alocarii financiare aprobate prin Nota MADR nr. 201553/23.08.2022, aceasta masura are o alocare financiara de 510.422,16 euro, urmand a fi deschisa o noua sesiune in Decembrie 2022 pentru suma de 136.279,16 euro (136.279,16 euro alocare fonduri FEADR Tranzitie) </t>
    </r>
    <r>
      <rPr>
        <sz val="11"/>
        <color rgb="FFFF0000"/>
        <rFont val="Calibri"/>
        <family val="2"/>
        <scheme val="minor"/>
      </rPr>
      <t xml:space="preserve"> </t>
    </r>
    <r>
      <rPr>
        <sz val="11"/>
        <rFont val="Calibri"/>
        <family val="2"/>
        <scheme val="minor"/>
      </rPr>
      <t xml:space="preserve">Apelul a fost lansat pentru perioada 19.12.2022 - 20.01.2023 si a fostprelungit pana pe data de 03.03.2023.                                                                                                                                                            7. Conform </t>
    </r>
    <r>
      <rPr>
        <b/>
        <sz val="11"/>
        <rFont val="Calibri"/>
        <family val="2"/>
        <scheme val="minor"/>
      </rPr>
      <t>Raportului de selectie nr. 227/19.04.2023 au fost selectate 3 proecte in valoare de 136.279 euro, valoarea ramasa fiind de 0,16 euro</t>
    </r>
  </si>
  <si>
    <t>Calendar lansări apeluri de selecție 2023
- Finanțare EURI -</t>
  </si>
  <si>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 xml:space="preserve">Conform Raportului de selectie 563 / 22.10.2020 a fost selectat 1 proiect in valoare de 50.000 euro. 
In urma realocarilor financiare aprobate prin Nota MADR nr.235778/30.12.2020, aceasta masura are o alocare de 150.000 euro, pentru suma de 50.000 euro  urmand a fi deschisa o noua sesiune in februarie 2021.                                                                                                                                                                         Conform notei emisa de GAL nr. 60/05.03.2021 proiectul depus in cadrul sesiuni 15.06.2020 - 31.07.2020 a fost retras, valoarea ramasa fiinnd de 50.000 euro                                                                     </t>
    </r>
    <r>
      <rPr>
        <sz val="11"/>
        <rFont val="Calibri"/>
        <family val="2"/>
        <scheme val="minor"/>
      </rPr>
      <t>Conform</t>
    </r>
    <r>
      <rPr>
        <b/>
        <sz val="11"/>
        <rFont val="Calibri"/>
        <family val="2"/>
        <scheme val="minor"/>
      </rPr>
      <t xml:space="preserve"> Raportului de selectie 223/18.06.2021 </t>
    </r>
    <r>
      <rPr>
        <sz val="11"/>
        <rFont val="Calibri"/>
        <family val="2"/>
        <scheme val="minor"/>
      </rPr>
      <t>a fost slectat 1 proiect in valoare de 50.000 euro si a fost trecut in lista de rezerva 1 proiect in valoare de</t>
    </r>
    <r>
      <rPr>
        <b/>
        <sz val="11"/>
        <rFont val="Calibri"/>
        <family val="2"/>
        <scheme val="minor"/>
      </rPr>
      <t xml:space="preserve"> 45.357 euro.                                                                     </t>
    </r>
    <r>
      <rPr>
        <sz val="11"/>
        <rFont val="Calibri"/>
        <family val="2"/>
        <scheme val="minor"/>
      </rPr>
      <t xml:space="preserve">Conform </t>
    </r>
    <r>
      <rPr>
        <b/>
        <sz val="11"/>
        <rFont val="Calibri"/>
        <family val="2"/>
        <scheme val="minor"/>
      </rPr>
      <t xml:space="preserve">Raportului de selectie suplimentar 277/08.07.2021, </t>
    </r>
    <r>
      <rPr>
        <sz val="11"/>
        <rFont val="Calibri"/>
        <family val="2"/>
        <scheme val="minor"/>
      </rPr>
      <t xml:space="preserve">urmare a retragerii proiectului depus in cadrul sesiunii 15.06.2020 - 31.07.2020 de la AFIR, a fost selectat proiectul in valoare de </t>
    </r>
    <r>
      <rPr>
        <b/>
        <sz val="11"/>
        <rFont val="Calibri"/>
        <family val="2"/>
        <scheme val="minor"/>
      </rPr>
      <t>45.357 euro</t>
    </r>
    <r>
      <rPr>
        <sz val="11"/>
        <rFont val="Calibri"/>
        <family val="2"/>
        <scheme val="minor"/>
      </rPr>
      <t xml:space="preserve"> din lista de rezerva a</t>
    </r>
    <r>
      <rPr>
        <b/>
        <sz val="11"/>
        <rFont val="Calibri"/>
        <family val="2"/>
        <scheme val="minor"/>
      </rPr>
      <t xml:space="preserve"> Raportului de selectie 223/18.06.2021</t>
    </r>
    <r>
      <rPr>
        <sz val="11"/>
        <rFont val="Calibri"/>
        <family val="2"/>
        <scheme val="minor"/>
      </rPr>
      <t xml:space="preserve">                Conform Notificarilor 743/09.08.2022 si 745/09.08.2022 emise de OJFIR Gorj, proiectele selectate conform </t>
    </r>
    <r>
      <rPr>
        <b/>
        <sz val="11"/>
        <rFont val="Calibri"/>
        <family val="2"/>
        <scheme val="minor"/>
      </rPr>
      <t xml:space="preserve">Raportuui de selecție nr. 223/18.06.2021 </t>
    </r>
    <r>
      <rPr>
        <sz val="11"/>
        <rFont val="Calibri"/>
        <family val="2"/>
        <scheme val="minor"/>
      </rPr>
      <t>au fost declarate neeligibile, urmand a fi deschisa o noua sesiune pentru suma de 100.000 euro  in perioada 06.04.2023 - 05.05.2023, Apelul a fost prelungit pana la data 07.07.2023      Apelul 1/2023 s-a inchis in 07.07.2023, fara a se depune vreun proiect, urmand a fi deschisa o noua sesiune in luna Septembrie</t>
    </r>
  </si>
  <si>
    <t>Nr.  401 / 01.08.2023</t>
  </si>
  <si>
    <t>Conform Notei MADR nr.201553/23.08.2022 de aprobare a propunerii de modificare a SDL nr.1/2022, administrativa, a fost alocata din fondurile EURI pe tranzitie suma de 87.276,65 euro, pentru care se va deschide apel de selectie in perioada urmatoare. Sesiunea a fost deschisa in perioada 21.02.2023 - 23.03.2023. Apelul a fost prelungit pana pe 23.05.2023.
Conform Raportului de Selectie 395/27.07.2023, a fost selectat 1 proiect in valoare de 87.276 euro. Valoarea ramasa este de 0,65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</si>
</sst>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8"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u/>
      <sz val="11"/>
      <name val="Calibri"/>
      <family val="2"/>
      <scheme val="minor"/>
    </font>
    <font>
      <u/>
      <sz val="1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164" fontId="13" fillId="0" borderId="0" applyFont="0" applyFill="0" applyBorder="0" applyAlignment="0" applyProtection="0"/>
  </cellStyleXfs>
  <cellXfs count="133">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164" fontId="12" fillId="4" borderId="4" xfId="4" applyFont="1" applyFill="1" applyBorder="1" applyAlignment="1">
      <alignment horizontal="center" vertical="center"/>
    </xf>
    <xf numFmtId="4" fontId="13" fillId="4" borderId="4" xfId="0" applyNumberFormat="1" applyFont="1" applyFill="1" applyBorder="1"/>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4" fontId="12" fillId="4" borderId="4" xfId="2"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49" fontId="12" fillId="4" borderId="4" xfId="0" applyNumberFormat="1" applyFont="1" applyFill="1" applyBorder="1" applyAlignment="1">
      <alignment horizontal="center" vertical="center"/>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0" fillId="4" borderId="0" xfId="0" applyFill="1" applyAlignment="1">
      <alignment vertical="center" wrapText="1"/>
    </xf>
    <xf numFmtId="0" fontId="0" fillId="4" borderId="19" xfId="0" applyFill="1" applyBorder="1" applyAlignment="1">
      <alignment horizontal="center" vertical="center" wrapText="1"/>
    </xf>
    <xf numFmtId="0" fontId="4" fillId="4" borderId="4" xfId="2" applyFont="1" applyFill="1" applyBorder="1" applyAlignment="1">
      <alignment horizontal="center" vertical="center" wrapText="1"/>
    </xf>
    <xf numFmtId="4" fontId="5" fillId="4" borderId="4" xfId="2" applyNumberFormat="1" applyFont="1" applyFill="1" applyBorder="1" applyAlignment="1">
      <alignment horizontal="center" vertical="center" wrapText="1"/>
    </xf>
    <xf numFmtId="0" fontId="0" fillId="4" borderId="4" xfId="0" applyFill="1" applyBorder="1" applyAlignment="1">
      <alignment vertical="center" wrapText="1"/>
    </xf>
    <xf numFmtId="0" fontId="15" fillId="4" borderId="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9" fillId="4" borderId="26" xfId="2" applyFont="1" applyFill="1" applyBorder="1" applyAlignment="1">
      <alignment horizontal="center" vertical="center" wrapText="1"/>
    </xf>
    <xf numFmtId="0" fontId="9" fillId="4" borderId="27" xfId="2" applyFont="1" applyFill="1" applyBorder="1" applyAlignment="1">
      <alignment horizontal="center" vertical="center" wrapText="1"/>
    </xf>
    <xf numFmtId="0" fontId="9" fillId="4" borderId="28" xfId="2" applyFont="1" applyFill="1" applyBorder="1" applyAlignment="1">
      <alignment horizontal="center" vertical="center" wrapText="1"/>
    </xf>
    <xf numFmtId="0" fontId="5" fillId="4" borderId="27" xfId="2" applyFont="1" applyFill="1" applyBorder="1" applyAlignment="1">
      <alignment horizontal="center" vertical="center" wrapText="1"/>
    </xf>
    <xf numFmtId="0" fontId="9" fillId="4" borderId="29" xfId="2" applyFont="1" applyFill="1" applyBorder="1" applyAlignment="1">
      <alignment horizontal="center" vertical="center" wrapText="1"/>
    </xf>
    <xf numFmtId="3" fontId="9" fillId="4" borderId="26" xfId="2" applyNumberFormat="1" applyFont="1" applyFill="1" applyBorder="1" applyAlignment="1">
      <alignment horizontal="center" vertical="center" wrapText="1"/>
    </xf>
    <xf numFmtId="4" fontId="5" fillId="4" borderId="26" xfId="0" applyNumberFormat="1" applyFont="1" applyFill="1" applyBorder="1" applyAlignment="1">
      <alignment horizontal="center" vertical="center" wrapText="1"/>
    </xf>
    <xf numFmtId="4" fontId="9" fillId="4" borderId="26" xfId="0" applyNumberFormat="1" applyFont="1" applyFill="1" applyBorder="1" applyAlignment="1">
      <alignment horizontal="center" vertical="center" wrapText="1"/>
    </xf>
    <xf numFmtId="4" fontId="3" fillId="4" borderId="26" xfId="0" applyNumberFormat="1" applyFont="1" applyFill="1" applyBorder="1" applyAlignment="1">
      <alignment vertical="center" wrapText="1"/>
    </xf>
    <xf numFmtId="4" fontId="13" fillId="4" borderId="26" xfId="0" applyNumberFormat="1" applyFont="1" applyFill="1" applyBorder="1" applyAlignment="1">
      <alignment vertical="center" wrapText="1"/>
    </xf>
    <xf numFmtId="0" fontId="0" fillId="4" borderId="30" xfId="0" applyFill="1" applyBorder="1" applyAlignment="1">
      <alignment vertical="center" wrapText="1"/>
    </xf>
    <xf numFmtId="4" fontId="12" fillId="4" borderId="4" xfId="0" applyNumberFormat="1" applyFont="1" applyFill="1" applyBorder="1" applyAlignment="1">
      <alignment horizontal="right" vertical="center" wrapText="1"/>
    </xf>
    <xf numFmtId="3" fontId="9" fillId="4" borderId="14" xfId="0" applyNumberFormat="1" applyFont="1" applyFill="1" applyBorder="1" applyAlignment="1">
      <alignment horizontal="center" vertical="center" wrapText="1"/>
    </xf>
    <xf numFmtId="3" fontId="9" fillId="4" borderId="15" xfId="0" applyNumberFormat="1" applyFont="1" applyFill="1" applyBorder="1" applyAlignment="1">
      <alignment horizontal="center" vertical="center" wrapText="1"/>
    </xf>
    <xf numFmtId="3" fontId="9" fillId="4" borderId="4" xfId="0" applyNumberFormat="1" applyFont="1" applyFill="1" applyBorder="1" applyAlignment="1">
      <alignment horizontal="center" vertical="center" wrapText="1"/>
    </xf>
    <xf numFmtId="0" fontId="12" fillId="4" borderId="23" xfId="0" applyFont="1" applyFill="1" applyBorder="1" applyAlignment="1">
      <alignment vertical="center" wrapText="1"/>
    </xf>
    <xf numFmtId="4" fontId="12" fillId="4" borderId="0" xfId="0" applyNumberFormat="1" applyFont="1" applyFill="1" applyAlignment="1">
      <alignment horizontal="center" vertical="center"/>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0" fillId="4" borderId="0" xfId="0" applyFill="1" applyAlignment="1">
      <alignment vertical="center" wrapText="1"/>
    </xf>
    <xf numFmtId="0" fontId="0" fillId="4" borderId="0" xfId="0" applyFill="1" applyAlignment="1">
      <alignment horizontal="center" vertical="center" wrapText="1"/>
    </xf>
    <xf numFmtId="0" fontId="12"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4" borderId="11"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3" fontId="9" fillId="4" borderId="11" xfId="0" applyNumberFormat="1" applyFont="1" applyFill="1" applyBorder="1" applyAlignment="1">
      <alignment horizontal="center" vertical="center" wrapText="1"/>
    </xf>
    <xf numFmtId="3" fontId="9" fillId="4" borderId="9" xfId="0" applyNumberFormat="1"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12" fillId="2" borderId="10" xfId="1" applyFont="1" applyBorder="1" applyAlignment="1">
      <alignment horizontal="center" vertical="center" wrapText="1"/>
    </xf>
    <xf numFmtId="0" fontId="12" fillId="2" borderId="6" xfId="1" applyFont="1" applyBorder="1" applyAlignment="1">
      <alignment horizontal="center" vertical="center" wrapText="1"/>
    </xf>
    <xf numFmtId="4" fontId="12" fillId="2" borderId="11" xfId="1" applyNumberFormat="1" applyFont="1" applyBorder="1" applyAlignment="1">
      <alignment horizontal="center" vertical="center" wrapText="1"/>
    </xf>
    <xf numFmtId="4" fontId="12" fillId="2" borderId="7" xfId="1" applyNumberFormat="1" applyFont="1" applyBorder="1" applyAlignment="1">
      <alignment horizontal="center" vertical="center" wrapText="1"/>
    </xf>
    <xf numFmtId="0" fontId="12" fillId="4" borderId="26" xfId="0" applyFont="1" applyFill="1" applyBorder="1" applyAlignment="1">
      <alignment vertical="center" wrapText="1"/>
    </xf>
    <xf numFmtId="4" fontId="12" fillId="4" borderId="26" xfId="0" applyNumberFormat="1" applyFont="1" applyFill="1" applyBorder="1" applyAlignment="1">
      <alignment vertic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7"/>
  <sheetViews>
    <sheetView view="pageBreakPreview" topLeftCell="E4" zoomScale="60" zoomScaleNormal="60" workbookViewId="0">
      <selection activeCell="BF4" sqref="BF1:BF1048576"/>
    </sheetView>
  </sheetViews>
  <sheetFormatPr defaultColWidth="8.88671875" defaultRowHeight="14.4" x14ac:dyDescent="0.3"/>
  <cols>
    <col min="1" max="1" width="6.5546875" style="14" customWidth="1"/>
    <col min="2" max="2" width="14.6640625" style="14" bestFit="1" customWidth="1"/>
    <col min="3" max="3" width="8.88671875" style="14"/>
    <col min="4" max="4" width="19.88671875" style="14" customWidth="1"/>
    <col min="5" max="5" width="14" style="14" customWidth="1"/>
    <col min="6" max="6" width="8.88671875" style="14"/>
    <col min="7" max="13" width="9.109375" style="14" hidden="1" customWidth="1"/>
    <col min="14" max="14" width="12.6640625" style="14" customWidth="1"/>
    <col min="15" max="16" width="9.109375" style="14" hidden="1" customWidth="1"/>
    <col min="17" max="17" width="12" style="14" customWidth="1"/>
    <col min="18" max="22" width="9.109375" style="14" hidden="1" customWidth="1"/>
    <col min="23" max="23" width="12.33203125" style="14" customWidth="1"/>
    <col min="24" max="24" width="13" style="14" customWidth="1"/>
    <col min="25" max="25" width="9.109375" style="14" hidden="1" customWidth="1"/>
    <col min="26" max="26" width="12.6640625" style="14" customWidth="1"/>
    <col min="27" max="27" width="11.6640625" style="14" customWidth="1"/>
    <col min="28" max="28" width="7.6640625" style="14" hidden="1" customWidth="1"/>
    <col min="29" max="29" width="9.5546875" style="14" hidden="1" customWidth="1"/>
    <col min="30" max="30" width="13" style="14" customWidth="1"/>
    <col min="31" max="31" width="9.109375" style="14" hidden="1" customWidth="1"/>
    <col min="32" max="32" width="10.33203125" style="14" hidden="1" customWidth="1"/>
    <col min="33" max="33" width="12.33203125" style="14" hidden="1" customWidth="1"/>
    <col min="34" max="34" width="12.6640625" style="14" customWidth="1"/>
    <col min="35" max="39" width="9.109375" style="14" hidden="1" customWidth="1"/>
    <col min="40" max="40" width="12.109375" style="14" hidden="1" customWidth="1"/>
    <col min="41" max="41" width="12" style="14" hidden="1" customWidth="1"/>
    <col min="42" max="43" width="13.88671875" style="14" hidden="1" customWidth="1"/>
    <col min="44" max="44" width="13.88671875" style="14" customWidth="1"/>
    <col min="45" max="49" width="14.5546875" style="14" customWidth="1"/>
    <col min="50" max="52" width="14.5546875" style="14" hidden="1" customWidth="1"/>
    <col min="53" max="56" width="14.5546875" style="14" customWidth="1"/>
    <col min="57" max="57" width="18.109375" style="14" customWidth="1"/>
    <col min="58" max="58" width="10.88671875" style="14" hidden="1" customWidth="1"/>
    <col min="59" max="59" width="11.5546875" style="14" customWidth="1"/>
    <col min="60" max="60" width="14.6640625" style="14" customWidth="1"/>
    <col min="61" max="61" width="86.6640625" style="14" customWidth="1"/>
    <col min="62" max="62" width="8.88671875" style="14"/>
    <col min="63" max="63" width="11.5546875" style="14" bestFit="1" customWidth="1"/>
    <col min="64" max="16384" width="8.88671875" style="14"/>
  </cols>
  <sheetData>
    <row r="1" spans="1:63" x14ac:dyDescent="0.3">
      <c r="A1" s="14" t="s">
        <v>35</v>
      </c>
    </row>
    <row r="2" spans="1:63" x14ac:dyDescent="0.3">
      <c r="A2" s="14" t="s">
        <v>59</v>
      </c>
    </row>
    <row r="3" spans="1:63" ht="18" x14ac:dyDescent="0.35">
      <c r="B3" s="15" t="s">
        <v>54</v>
      </c>
    </row>
    <row r="5" spans="1:63" ht="15" thickBot="1" x14ac:dyDescent="0.35"/>
    <row r="6" spans="1:63" ht="24.75" customHeight="1" x14ac:dyDescent="0.3">
      <c r="A6" s="94" t="s">
        <v>8</v>
      </c>
      <c r="B6" s="96" t="s">
        <v>9</v>
      </c>
      <c r="C6" s="96" t="s">
        <v>10</v>
      </c>
      <c r="D6" s="98" t="s">
        <v>11</v>
      </c>
      <c r="E6" s="16"/>
      <c r="F6" s="17"/>
      <c r="G6" s="18" t="s">
        <v>12</v>
      </c>
      <c r="H6" s="19" t="s">
        <v>13</v>
      </c>
      <c r="I6" s="19" t="s">
        <v>14</v>
      </c>
      <c r="J6" s="19" t="s">
        <v>15</v>
      </c>
      <c r="K6" s="19" t="s">
        <v>16</v>
      </c>
      <c r="L6" s="19" t="s">
        <v>17</v>
      </c>
      <c r="M6" s="19" t="s">
        <v>18</v>
      </c>
      <c r="N6" s="19" t="s">
        <v>19</v>
      </c>
      <c r="O6" s="19" t="s">
        <v>20</v>
      </c>
      <c r="P6" s="19" t="s">
        <v>21</v>
      </c>
      <c r="Q6" s="19" t="s">
        <v>22</v>
      </c>
      <c r="R6" s="19" t="s">
        <v>23</v>
      </c>
      <c r="S6" s="19" t="s">
        <v>12</v>
      </c>
      <c r="T6" s="19" t="s">
        <v>13</v>
      </c>
      <c r="U6" s="19" t="s">
        <v>14</v>
      </c>
      <c r="V6" s="19" t="s">
        <v>15</v>
      </c>
      <c r="W6" s="19" t="s">
        <v>16</v>
      </c>
      <c r="X6" s="19" t="s">
        <v>17</v>
      </c>
      <c r="Y6" s="19" t="s">
        <v>18</v>
      </c>
      <c r="Z6" s="19" t="s">
        <v>19</v>
      </c>
      <c r="AA6" s="19" t="s">
        <v>20</v>
      </c>
      <c r="AB6" s="19" t="s">
        <v>21</v>
      </c>
      <c r="AC6" s="19" t="s">
        <v>22</v>
      </c>
      <c r="AD6" s="19" t="s">
        <v>23</v>
      </c>
      <c r="AE6" s="19" t="s">
        <v>12</v>
      </c>
      <c r="AF6" s="19" t="s">
        <v>12</v>
      </c>
      <c r="AG6" s="19"/>
      <c r="AH6" s="19" t="s">
        <v>13</v>
      </c>
      <c r="AI6" s="19" t="s">
        <v>36</v>
      </c>
      <c r="AJ6" s="19" t="s">
        <v>14</v>
      </c>
      <c r="AK6" s="19" t="s">
        <v>15</v>
      </c>
      <c r="AL6" s="19" t="s">
        <v>16</v>
      </c>
      <c r="AM6" s="19" t="s">
        <v>17</v>
      </c>
      <c r="AN6" s="19" t="s">
        <v>13</v>
      </c>
      <c r="AO6" s="20" t="s">
        <v>14</v>
      </c>
      <c r="AP6" s="19" t="s">
        <v>16</v>
      </c>
      <c r="AQ6" s="19" t="s">
        <v>17</v>
      </c>
      <c r="AR6" s="19" t="s">
        <v>18</v>
      </c>
      <c r="AS6" s="19" t="s">
        <v>19</v>
      </c>
      <c r="AT6" s="19" t="s">
        <v>41</v>
      </c>
      <c r="AU6" s="19" t="s">
        <v>22</v>
      </c>
      <c r="AV6" s="19" t="s">
        <v>13</v>
      </c>
      <c r="AW6" s="40" t="s">
        <v>21</v>
      </c>
      <c r="AX6" s="40" t="s">
        <v>20</v>
      </c>
      <c r="AY6" s="40" t="s">
        <v>23</v>
      </c>
      <c r="AZ6" s="40" t="s">
        <v>17</v>
      </c>
      <c r="BA6" s="40" t="s">
        <v>18</v>
      </c>
      <c r="BB6" s="40" t="s">
        <v>19</v>
      </c>
      <c r="BC6" s="40" t="s">
        <v>23</v>
      </c>
      <c r="BD6" s="40" t="s">
        <v>16</v>
      </c>
      <c r="BE6" s="88" t="s">
        <v>24</v>
      </c>
      <c r="BF6" s="21"/>
      <c r="BG6" s="90" t="s">
        <v>25</v>
      </c>
      <c r="BH6" s="92" t="s">
        <v>26</v>
      </c>
      <c r="BI6" s="81" t="s">
        <v>27</v>
      </c>
    </row>
    <row r="7" spans="1:63" ht="52.5" customHeight="1" x14ac:dyDescent="0.3">
      <c r="A7" s="95"/>
      <c r="B7" s="97"/>
      <c r="C7" s="97"/>
      <c r="D7" s="99"/>
      <c r="E7" s="22" t="s">
        <v>28</v>
      </c>
      <c r="F7" s="23" t="s">
        <v>29</v>
      </c>
      <c r="G7" s="24" t="s">
        <v>30</v>
      </c>
      <c r="H7" s="24" t="s">
        <v>30</v>
      </c>
      <c r="I7" s="24" t="s">
        <v>31</v>
      </c>
      <c r="J7" s="24" t="s">
        <v>31</v>
      </c>
      <c r="K7" s="24" t="s">
        <v>31</v>
      </c>
      <c r="L7" s="24" t="s">
        <v>31</v>
      </c>
      <c r="M7" s="24" t="s">
        <v>31</v>
      </c>
      <c r="N7" s="24" t="s">
        <v>31</v>
      </c>
      <c r="O7" s="24" t="s">
        <v>32</v>
      </c>
      <c r="P7" s="24" t="s">
        <v>32</v>
      </c>
      <c r="Q7" s="24" t="s">
        <v>32</v>
      </c>
      <c r="R7" s="24" t="s">
        <v>32</v>
      </c>
      <c r="S7" s="24" t="s">
        <v>32</v>
      </c>
      <c r="T7" s="24" t="s">
        <v>32</v>
      </c>
      <c r="U7" s="24" t="s">
        <v>32</v>
      </c>
      <c r="V7" s="24" t="s">
        <v>32</v>
      </c>
      <c r="W7" s="24" t="s">
        <v>32</v>
      </c>
      <c r="X7" s="24" t="s">
        <v>32</v>
      </c>
      <c r="Y7" s="24" t="s">
        <v>32</v>
      </c>
      <c r="Z7" s="24" t="s">
        <v>32</v>
      </c>
      <c r="AA7" s="24" t="s">
        <v>33</v>
      </c>
      <c r="AB7" s="24" t="s">
        <v>33</v>
      </c>
      <c r="AC7" s="24" t="s">
        <v>33</v>
      </c>
      <c r="AD7" s="24" t="s">
        <v>33</v>
      </c>
      <c r="AE7" s="24" t="s">
        <v>33</v>
      </c>
      <c r="AF7" s="24" t="s">
        <v>33</v>
      </c>
      <c r="AG7" s="24"/>
      <c r="AH7" s="24" t="s">
        <v>33</v>
      </c>
      <c r="AI7" s="24" t="s">
        <v>33</v>
      </c>
      <c r="AJ7" s="24" t="s">
        <v>33</v>
      </c>
      <c r="AK7" s="24" t="s">
        <v>33</v>
      </c>
      <c r="AL7" s="24" t="s">
        <v>33</v>
      </c>
      <c r="AM7" s="24" t="s">
        <v>33</v>
      </c>
      <c r="AN7" s="24" t="s">
        <v>33</v>
      </c>
      <c r="AO7" s="24" t="s">
        <v>33</v>
      </c>
      <c r="AP7" s="24" t="s">
        <v>33</v>
      </c>
      <c r="AQ7" s="24" t="s">
        <v>33</v>
      </c>
      <c r="AR7" s="24" t="s">
        <v>33</v>
      </c>
      <c r="AS7" s="24" t="s">
        <v>33</v>
      </c>
      <c r="AT7" s="24" t="s">
        <v>42</v>
      </c>
      <c r="AU7" s="24" t="s">
        <v>42</v>
      </c>
      <c r="AV7" s="24" t="s">
        <v>42</v>
      </c>
      <c r="AW7" s="24" t="s">
        <v>43</v>
      </c>
      <c r="AX7" s="24" t="s">
        <v>45</v>
      </c>
      <c r="AY7" s="24" t="s">
        <v>45</v>
      </c>
      <c r="AZ7" s="24" t="s">
        <v>45</v>
      </c>
      <c r="BA7" s="24" t="s">
        <v>45</v>
      </c>
      <c r="BB7" s="24" t="s">
        <v>45</v>
      </c>
      <c r="BC7" s="24" t="s">
        <v>47</v>
      </c>
      <c r="BD7" s="24" t="s">
        <v>47</v>
      </c>
      <c r="BE7" s="89"/>
      <c r="BF7" s="25" t="s">
        <v>34</v>
      </c>
      <c r="BG7" s="91"/>
      <c r="BH7" s="93"/>
      <c r="BI7" s="82"/>
    </row>
    <row r="8" spans="1:63" ht="396" customHeight="1" x14ac:dyDescent="0.3">
      <c r="A8" s="100">
        <v>118</v>
      </c>
      <c r="B8" s="103" t="s">
        <v>0</v>
      </c>
      <c r="C8" s="106" t="s">
        <v>1</v>
      </c>
      <c r="D8" s="109" t="s">
        <v>37</v>
      </c>
      <c r="E8" s="83">
        <v>1844080.81</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52">
        <v>228578.1</v>
      </c>
      <c r="AX8" s="52"/>
      <c r="AY8" s="52"/>
      <c r="BA8" s="52">
        <v>90000</v>
      </c>
      <c r="BB8" s="52"/>
      <c r="BC8" s="52"/>
      <c r="BD8" s="26"/>
      <c r="BE8" s="53">
        <v>720000</v>
      </c>
      <c r="BF8" s="47"/>
      <c r="BG8" s="26">
        <v>18</v>
      </c>
      <c r="BH8" s="27">
        <f>180000+315000+225000+90000</f>
        <v>810000</v>
      </c>
      <c r="BI8" s="12" t="s">
        <v>55</v>
      </c>
    </row>
    <row r="9" spans="1:63" ht="213.75" customHeight="1" x14ac:dyDescent="0.3">
      <c r="A9" s="101"/>
      <c r="B9" s="104"/>
      <c r="C9" s="107"/>
      <c r="D9" s="110"/>
      <c r="E9" s="84"/>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8"/>
      <c r="AQ9" s="28"/>
      <c r="AR9" s="11"/>
      <c r="AS9" s="13"/>
      <c r="AT9" s="11"/>
      <c r="AU9" s="13">
        <v>69812</v>
      </c>
      <c r="AV9" s="13"/>
      <c r="AW9" s="43"/>
      <c r="AX9" s="43"/>
      <c r="AY9" s="43"/>
      <c r="AZ9" s="43"/>
      <c r="BA9" s="43"/>
      <c r="BB9" s="43"/>
      <c r="BC9" s="43"/>
      <c r="BD9" s="41"/>
      <c r="BE9" s="53">
        <v>98494</v>
      </c>
      <c r="BF9" s="47"/>
      <c r="BG9" s="26">
        <v>1</v>
      </c>
      <c r="BH9" s="27">
        <v>99935</v>
      </c>
      <c r="BI9" s="48" t="s">
        <v>44</v>
      </c>
    </row>
    <row r="10" spans="1:63" ht="255" customHeight="1" x14ac:dyDescent="0.3">
      <c r="A10" s="101"/>
      <c r="B10" s="104"/>
      <c r="C10" s="107"/>
      <c r="D10" s="110"/>
      <c r="E10" s="84"/>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8"/>
      <c r="AQ10" s="28"/>
      <c r="AR10" s="10"/>
      <c r="AS10" s="10"/>
      <c r="AT10" s="10"/>
      <c r="AU10" s="10"/>
      <c r="AV10" s="10"/>
      <c r="AW10" s="43"/>
      <c r="AX10" s="43"/>
      <c r="AY10" s="43"/>
      <c r="BA10" s="43"/>
      <c r="BB10" s="43"/>
      <c r="BC10" s="43"/>
      <c r="BD10" s="43"/>
      <c r="BE10" s="53">
        <v>277888</v>
      </c>
      <c r="BF10" s="47"/>
      <c r="BG10" s="48">
        <v>3</v>
      </c>
      <c r="BH10" s="49">
        <f>100472+181064</f>
        <v>281536</v>
      </c>
      <c r="BI10" s="12" t="s">
        <v>48</v>
      </c>
    </row>
    <row r="11" spans="1:63" ht="369.75" customHeight="1" x14ac:dyDescent="0.3">
      <c r="A11" s="101"/>
      <c r="B11" s="104"/>
      <c r="C11" s="107"/>
      <c r="D11" s="110"/>
      <c r="E11" s="84"/>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8"/>
      <c r="AQ11" s="28"/>
      <c r="AR11" s="11"/>
      <c r="AS11" s="13">
        <v>126625.17</v>
      </c>
      <c r="AT11" s="13">
        <v>126625.17</v>
      </c>
      <c r="AU11" s="13"/>
      <c r="AV11" s="13">
        <v>166014.17000000001</v>
      </c>
      <c r="AW11" s="43"/>
      <c r="AX11" s="43"/>
      <c r="AY11" s="43"/>
      <c r="BA11" s="43"/>
      <c r="BB11" s="43">
        <v>136279.16</v>
      </c>
      <c r="BC11" s="80"/>
      <c r="BD11" s="28"/>
      <c r="BE11" s="53">
        <v>510422.16</v>
      </c>
      <c r="BF11" s="47"/>
      <c r="BG11" s="48">
        <f>7+1+2+3</f>
        <v>13</v>
      </c>
      <c r="BH11" s="49">
        <f>260325+44004+110406+136279</f>
        <v>551014</v>
      </c>
      <c r="BI11" s="12" t="s">
        <v>56</v>
      </c>
      <c r="BK11" s="29"/>
    </row>
    <row r="12" spans="1:63" ht="388.5" customHeight="1" x14ac:dyDescent="0.3">
      <c r="A12" s="102"/>
      <c r="B12" s="105"/>
      <c r="C12" s="108"/>
      <c r="D12" s="110"/>
      <c r="E12" s="85"/>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8"/>
      <c r="AQ12" s="28"/>
      <c r="AR12" s="13">
        <v>157978.22</v>
      </c>
      <c r="AS12" s="11"/>
      <c r="AT12" s="11"/>
      <c r="AU12" s="13"/>
      <c r="AV12" s="13">
        <v>107978.22</v>
      </c>
      <c r="AW12" s="43">
        <v>50000</v>
      </c>
      <c r="AX12" s="43"/>
      <c r="AY12" s="43"/>
      <c r="AZ12" s="43"/>
      <c r="BA12" s="43"/>
      <c r="BB12" s="43"/>
      <c r="BC12" s="54" t="s">
        <v>46</v>
      </c>
      <c r="BD12" s="54" t="s">
        <v>46</v>
      </c>
      <c r="BE12" s="53">
        <v>150000</v>
      </c>
      <c r="BF12" s="47"/>
      <c r="BG12" s="50">
        <v>5</v>
      </c>
      <c r="BH12" s="51">
        <v>245357</v>
      </c>
      <c r="BI12" s="79" t="s">
        <v>58</v>
      </c>
    </row>
    <row r="13" spans="1:63" x14ac:dyDescent="0.3">
      <c r="A13" s="30"/>
      <c r="B13" s="31" t="s">
        <v>7</v>
      </c>
      <c r="C13" s="32"/>
      <c r="D13" s="33"/>
      <c r="E13" s="34"/>
      <c r="F13" s="35"/>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28"/>
      <c r="AQ13" s="28"/>
      <c r="AR13" s="28"/>
      <c r="AS13" s="37"/>
      <c r="AT13" s="37"/>
      <c r="AU13" s="37"/>
      <c r="AV13" s="39"/>
      <c r="AW13" s="39"/>
      <c r="AX13" s="39"/>
      <c r="AY13" s="39"/>
      <c r="AZ13" s="39"/>
      <c r="BA13" s="39"/>
      <c r="BB13" s="39"/>
      <c r="BC13" s="39"/>
      <c r="BD13" s="44"/>
      <c r="BE13" s="45">
        <f>SUM(BE8:BE12)</f>
        <v>1756804.16</v>
      </c>
      <c r="BF13" s="42">
        <f>SUM(BF8:BF12)</f>
        <v>0</v>
      </c>
      <c r="BG13" s="46">
        <f>SUM(BG8:BG12)</f>
        <v>40</v>
      </c>
      <c r="BH13" s="42">
        <f>SUM(BH8:BH12)</f>
        <v>1987842</v>
      </c>
      <c r="BI13" s="28"/>
    </row>
    <row r="15" spans="1:63" x14ac:dyDescent="0.3">
      <c r="N15" s="38" t="s">
        <v>38</v>
      </c>
      <c r="Q15" s="14" t="s">
        <v>39</v>
      </c>
    </row>
    <row r="16" spans="1:63" x14ac:dyDescent="0.3">
      <c r="F16" s="86" t="s">
        <v>40</v>
      </c>
      <c r="G16" s="87"/>
      <c r="H16" s="87"/>
      <c r="I16" s="87"/>
      <c r="J16" s="87"/>
      <c r="K16" s="87"/>
      <c r="L16" s="87"/>
      <c r="M16" s="87"/>
      <c r="N16" s="87"/>
      <c r="BH16" s="28"/>
    </row>
    <row r="17" spans="28:28" x14ac:dyDescent="0.3">
      <c r="AB17" s="29"/>
    </row>
  </sheetData>
  <mergeCells count="14">
    <mergeCell ref="A6:A7"/>
    <mergeCell ref="B6:B7"/>
    <mergeCell ref="C6:C7"/>
    <mergeCell ref="D6:D7"/>
    <mergeCell ref="A8:A12"/>
    <mergeCell ref="B8:B12"/>
    <mergeCell ref="C8:C12"/>
    <mergeCell ref="D8:D12"/>
    <mergeCell ref="BI6:BI7"/>
    <mergeCell ref="E8:E12"/>
    <mergeCell ref="F16:N16"/>
    <mergeCell ref="BE6:BE7"/>
    <mergeCell ref="BG6:BG7"/>
    <mergeCell ref="BH6:BH7"/>
  </mergeCells>
  <conditionalFormatting sqref="BF6:BF7">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F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F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F10">
    <cfRule type="dataBar" priority="3">
      <dataBar>
        <cfvo type="min"/>
        <cfvo type="max"/>
        <color rgb="FF008AEF"/>
      </dataBar>
      <extLst>
        <ext xmlns:x14="http://schemas.microsoft.com/office/spreadsheetml/2009/9/main" uri="{B025F937-C7B1-47D3-B67F-A62EFF666E3E}">
          <x14:id>{48049AB0-61F3-4B01-BF70-FE168847364E}</x14:id>
        </ext>
      </extLst>
    </cfRule>
  </conditionalFormatting>
  <conditionalFormatting sqref="BF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F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hyperlinks>
    <hyperlink ref="D8" r:id="rId1" xr:uid="{00000000-0004-0000-0000-000000000000}"/>
  </hyperlinks>
  <pageMargins left="0.25" right="0.25" top="0.75" bottom="0.75" header="0.3" footer="0.3"/>
  <pageSetup paperSize="8" scale="45"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BF6:BF7</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BF8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BF9</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BF10</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BF11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BF12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6153-1DD2-4BEB-91BE-643EF6EB008B}">
  <dimension ref="A1:U12"/>
  <sheetViews>
    <sheetView tabSelected="1" topLeftCell="B1" workbookViewId="0">
      <selection activeCell="S8" sqref="S8"/>
    </sheetView>
  </sheetViews>
  <sheetFormatPr defaultColWidth="8.88671875" defaultRowHeight="14.4" x14ac:dyDescent="0.3"/>
  <cols>
    <col min="1" max="1" width="4.33203125" style="57" customWidth="1"/>
    <col min="2" max="2" width="14.6640625" style="57" bestFit="1" customWidth="1"/>
    <col min="3" max="3" width="8.88671875" style="57"/>
    <col min="4" max="4" width="22.109375" style="57" customWidth="1"/>
    <col min="5" max="5" width="14" style="57" customWidth="1"/>
    <col min="6" max="6" width="8.88671875" style="57"/>
    <col min="7" max="13" width="9.109375" style="57" hidden="1" customWidth="1"/>
    <col min="14" max="14" width="12.33203125" style="57" customWidth="1"/>
    <col min="15" max="15" width="11.5546875" style="57" customWidth="1"/>
    <col min="16" max="16" width="12.44140625" style="57" customWidth="1"/>
    <col min="17" max="17" width="13.44140625" style="57" customWidth="1"/>
    <col min="18" max="18" width="10.88671875" style="57" customWidth="1"/>
    <col min="19" max="19" width="11.5546875" style="57" customWidth="1"/>
    <col min="20" max="20" width="14.6640625" style="57" customWidth="1"/>
    <col min="21" max="21" width="47.88671875" style="57" customWidth="1"/>
    <col min="22" max="22" width="8.88671875" style="57"/>
    <col min="23" max="23" width="11.5546875" style="57" bestFit="1" customWidth="1"/>
    <col min="24" max="16384" width="8.88671875" style="57"/>
  </cols>
  <sheetData>
    <row r="1" spans="1:21" x14ac:dyDescent="0.3">
      <c r="A1" s="112" t="s">
        <v>35</v>
      </c>
      <c r="B1" s="112"/>
      <c r="C1" s="112"/>
      <c r="D1" s="112"/>
      <c r="E1" s="112"/>
      <c r="F1" s="112"/>
      <c r="G1" s="112"/>
      <c r="H1" s="112"/>
      <c r="I1" s="112"/>
      <c r="J1" s="112"/>
      <c r="K1" s="112"/>
      <c r="L1" s="112"/>
      <c r="M1" s="112"/>
      <c r="N1" s="112"/>
      <c r="O1" s="112"/>
      <c r="P1" s="112"/>
      <c r="Q1" s="112"/>
    </row>
    <row r="2" spans="1:21" x14ac:dyDescent="0.3">
      <c r="A2" s="113" t="s">
        <v>59</v>
      </c>
      <c r="B2" s="113"/>
      <c r="C2" s="113"/>
      <c r="D2" s="113"/>
      <c r="E2" s="113"/>
      <c r="F2" s="113"/>
      <c r="G2" s="113"/>
      <c r="H2" s="113"/>
      <c r="I2" s="113"/>
      <c r="J2" s="113"/>
      <c r="K2" s="113"/>
      <c r="L2" s="113"/>
      <c r="M2" s="113"/>
      <c r="N2" s="113"/>
      <c r="O2" s="113"/>
      <c r="P2" s="113"/>
    </row>
    <row r="3" spans="1:21" ht="36.75" customHeight="1" x14ac:dyDescent="0.3">
      <c r="A3" s="114" t="s">
        <v>57</v>
      </c>
      <c r="B3" s="114"/>
      <c r="C3" s="114"/>
      <c r="D3" s="114"/>
      <c r="E3" s="114"/>
      <c r="F3" s="114"/>
      <c r="G3" s="114"/>
      <c r="H3" s="114"/>
      <c r="I3" s="114"/>
      <c r="J3" s="114"/>
      <c r="K3" s="114"/>
      <c r="L3" s="114"/>
      <c r="M3" s="114"/>
      <c r="N3" s="114"/>
      <c r="O3" s="114"/>
      <c r="P3" s="114"/>
      <c r="Q3" s="114"/>
      <c r="R3" s="114"/>
      <c r="S3" s="114"/>
      <c r="T3" s="114"/>
      <c r="U3" s="114"/>
    </row>
    <row r="5" spans="1:21" ht="15" thickBot="1" x14ac:dyDescent="0.35"/>
    <row r="6" spans="1:21" ht="28.8" x14ac:dyDescent="0.3">
      <c r="A6" s="115" t="s">
        <v>53</v>
      </c>
      <c r="B6" s="117" t="s">
        <v>9</v>
      </c>
      <c r="C6" s="117" t="s">
        <v>10</v>
      </c>
      <c r="D6" s="119" t="s">
        <v>11</v>
      </c>
      <c r="E6" s="121" t="s">
        <v>49</v>
      </c>
      <c r="F6" s="121" t="s">
        <v>29</v>
      </c>
      <c r="G6" s="76" t="s">
        <v>12</v>
      </c>
      <c r="H6" s="77" t="s">
        <v>13</v>
      </c>
      <c r="I6" s="77" t="s">
        <v>14</v>
      </c>
      <c r="J6" s="77" t="s">
        <v>15</v>
      </c>
      <c r="K6" s="77" t="s">
        <v>16</v>
      </c>
      <c r="L6" s="77" t="s">
        <v>17</v>
      </c>
      <c r="M6" s="77" t="s">
        <v>18</v>
      </c>
      <c r="N6" s="76" t="s">
        <v>19</v>
      </c>
      <c r="O6" s="76" t="s">
        <v>20</v>
      </c>
      <c r="P6" s="76" t="s">
        <v>21</v>
      </c>
      <c r="Q6" s="123" t="s">
        <v>50</v>
      </c>
      <c r="R6" s="125" t="s">
        <v>34</v>
      </c>
      <c r="S6" s="127" t="s">
        <v>51</v>
      </c>
      <c r="T6" s="129" t="s">
        <v>52</v>
      </c>
      <c r="U6" s="81" t="s">
        <v>27</v>
      </c>
    </row>
    <row r="7" spans="1:21" ht="57.6" x14ac:dyDescent="0.3">
      <c r="A7" s="116"/>
      <c r="B7" s="118"/>
      <c r="C7" s="118"/>
      <c r="D7" s="120"/>
      <c r="E7" s="122"/>
      <c r="F7" s="122"/>
      <c r="G7" s="78" t="s">
        <v>30</v>
      </c>
      <c r="H7" s="78" t="s">
        <v>30</v>
      </c>
      <c r="I7" s="78" t="s">
        <v>31</v>
      </c>
      <c r="J7" s="78" t="s">
        <v>31</v>
      </c>
      <c r="K7" s="78" t="s">
        <v>31</v>
      </c>
      <c r="L7" s="78" t="s">
        <v>31</v>
      </c>
      <c r="M7" s="78" t="s">
        <v>31</v>
      </c>
      <c r="N7" s="78" t="s">
        <v>45</v>
      </c>
      <c r="O7" s="78" t="s">
        <v>47</v>
      </c>
      <c r="P7" s="78" t="s">
        <v>47</v>
      </c>
      <c r="Q7" s="124"/>
      <c r="R7" s="126"/>
      <c r="S7" s="128"/>
      <c r="T7" s="130"/>
      <c r="U7" s="82"/>
    </row>
    <row r="8" spans="1:21" ht="173.25" customHeight="1" x14ac:dyDescent="0.3">
      <c r="A8" s="58">
        <v>118</v>
      </c>
      <c r="B8" s="59" t="s">
        <v>0</v>
      </c>
      <c r="C8" s="56" t="s">
        <v>1</v>
      </c>
      <c r="D8" s="55" t="s">
        <v>37</v>
      </c>
      <c r="E8" s="60">
        <f>Q9</f>
        <v>87276.65</v>
      </c>
      <c r="F8" s="59" t="s">
        <v>4</v>
      </c>
      <c r="G8" s="3"/>
      <c r="H8" s="3"/>
      <c r="I8" s="3"/>
      <c r="J8" s="3"/>
      <c r="K8" s="3"/>
      <c r="L8" s="3"/>
      <c r="M8" s="3"/>
      <c r="N8" s="61"/>
      <c r="P8" s="75">
        <v>87276.65</v>
      </c>
      <c r="Q8" s="75">
        <v>87276.65</v>
      </c>
      <c r="R8" s="62"/>
      <c r="S8" s="48">
        <v>1</v>
      </c>
      <c r="T8" s="49">
        <v>87276</v>
      </c>
      <c r="U8" s="12" t="s">
        <v>60</v>
      </c>
    </row>
    <row r="9" spans="1:21" ht="15" thickBot="1" x14ac:dyDescent="0.35">
      <c r="A9" s="63"/>
      <c r="B9" s="64" t="s">
        <v>7</v>
      </c>
      <c r="C9" s="65"/>
      <c r="D9" s="66"/>
      <c r="E9" s="67"/>
      <c r="F9" s="68"/>
      <c r="G9" s="69"/>
      <c r="H9" s="69"/>
      <c r="I9" s="69"/>
      <c r="J9" s="69"/>
      <c r="K9" s="69"/>
      <c r="L9" s="69"/>
      <c r="M9" s="69"/>
      <c r="N9" s="70"/>
      <c r="O9" s="70"/>
      <c r="P9" s="71"/>
      <c r="Q9" s="72">
        <f>SUM(Q8:Q8)</f>
        <v>87276.65</v>
      </c>
      <c r="R9" s="73">
        <f>SUM(R8:R8)</f>
        <v>0</v>
      </c>
      <c r="S9" s="131">
        <f>SUM(S8:S8)</f>
        <v>1</v>
      </c>
      <c r="T9" s="132">
        <f>SUM(T8:T8)</f>
        <v>87276</v>
      </c>
      <c r="U9" s="74"/>
    </row>
    <row r="12" spans="1:21" x14ac:dyDescent="0.3">
      <c r="F12" s="86" t="s">
        <v>40</v>
      </c>
      <c r="G12" s="111"/>
      <c r="H12" s="111"/>
      <c r="I12" s="111"/>
      <c r="J12" s="111"/>
      <c r="K12" s="111"/>
      <c r="L12" s="111"/>
      <c r="M12" s="111"/>
      <c r="T12" s="61"/>
    </row>
  </sheetData>
  <mergeCells count="15">
    <mergeCell ref="F12:M12"/>
    <mergeCell ref="A1:Q1"/>
    <mergeCell ref="A2:P2"/>
    <mergeCell ref="A3:U3"/>
    <mergeCell ref="A6:A7"/>
    <mergeCell ref="B6:B7"/>
    <mergeCell ref="C6:C7"/>
    <mergeCell ref="D6:D7"/>
    <mergeCell ref="E6:E7"/>
    <mergeCell ref="F6:F7"/>
    <mergeCell ref="Q6:Q7"/>
    <mergeCell ref="R6:R7"/>
    <mergeCell ref="S6:S7"/>
    <mergeCell ref="T6:T7"/>
    <mergeCell ref="U6:U7"/>
  </mergeCells>
  <conditionalFormatting sqref="R6">
    <cfRule type="dataBar" priority="2">
      <dataBar>
        <cfvo type="min"/>
        <cfvo type="max"/>
        <color rgb="FF008AEF"/>
      </dataBar>
      <extLst>
        <ext xmlns:x14="http://schemas.microsoft.com/office/spreadsheetml/2009/9/main" uri="{B025F937-C7B1-47D3-B67F-A62EFF666E3E}">
          <x14:id>{E12EB74A-6B55-45FC-A4DA-54FE7385BF6F}</x14:id>
        </ext>
      </extLst>
    </cfRule>
  </conditionalFormatting>
  <conditionalFormatting sqref="R8">
    <cfRule type="dataBar" priority="1">
      <dataBar>
        <cfvo type="min"/>
        <cfvo type="max"/>
        <color rgb="FF008AEF"/>
      </dataBar>
      <extLst>
        <ext xmlns:x14="http://schemas.microsoft.com/office/spreadsheetml/2009/9/main" uri="{B025F937-C7B1-47D3-B67F-A62EFF666E3E}">
          <x14:id>{2B717E29-1776-4885-A2CA-7321B73BEF41}</x14:id>
        </ext>
      </extLst>
    </cfRule>
  </conditionalFormatting>
  <hyperlinks>
    <hyperlink ref="D8" r:id="rId1" xr:uid="{3E242050-6B2F-4919-8160-1625CB1267F7}"/>
  </hyperlinks>
  <pageMargins left="0.70866141732283472" right="0.70866141732283472" top="0.74803149606299213" bottom="0.74803149606299213" header="0.31496062992125984" footer="0.31496062992125984"/>
  <pageSetup paperSize="8" scale="90" orientation="landscape" r:id="rId2"/>
  <extLst>
    <ext xmlns:x14="http://schemas.microsoft.com/office/spreadsheetml/2009/9/main" uri="{78C0D931-6437-407d-A8EE-F0AAD7539E65}">
      <x14:conditionalFormattings>
        <x14:conditionalFormatting xmlns:xm="http://schemas.microsoft.com/office/excel/2006/main">
          <x14:cfRule type="dataBar" id="{E12EB74A-6B55-45FC-A4DA-54FE7385BF6F}">
            <x14:dataBar minLength="0" maxLength="100" border="1" negativeBarBorderColorSameAsPositive="0">
              <x14:cfvo type="autoMin"/>
              <x14:cfvo type="autoMax"/>
              <x14:borderColor rgb="FF008AEF"/>
              <x14:negativeFillColor rgb="FFFF0000"/>
              <x14:negativeBorderColor rgb="FFFF0000"/>
              <x14:axisColor rgb="FF000000"/>
            </x14:dataBar>
          </x14:cfRule>
          <xm:sqref>R6</xm:sqref>
        </x14:conditionalFormatting>
        <x14:conditionalFormatting xmlns:xm="http://schemas.microsoft.com/office/excel/2006/main">
          <x14:cfRule type="dataBar" id="{2B717E29-1776-4885-A2CA-7321B73BEF41}">
            <x14:dataBar minLength="0" maxLength="100" border="1" negativeBarBorderColorSameAsPositive="0">
              <x14:cfvo type="autoMin"/>
              <x14:cfvo type="autoMax"/>
              <x14:borderColor rgb="FF008AEF"/>
              <x14:negativeFillColor rgb="FFFF0000"/>
              <x14:negativeBorderColor rgb="FFFF0000"/>
              <x14:axisColor rgb="FF000000"/>
            </x14:dataBar>
          </x14:cfRule>
          <xm:sqref>R8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FEADR</vt:lpstr>
      <vt:lpstr>EURI</vt:lpstr>
      <vt:lpstr>FEADR!Print_Titles</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2023-08-02T05:40:16Z</cp:lastPrinted>
  <dcterms:created xsi:type="dcterms:W3CDTF">2019-01-07T10:29:21Z</dcterms:created>
  <dcterms:modified xsi:type="dcterms:W3CDTF">2023-08-03T07:51:50Z</dcterms:modified>
</cp:coreProperties>
</file>